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37155" windowHeight="17670"/>
  </bookViews>
  <sheets>
    <sheet name="Opći dio - Sažetak I" sheetId="1" r:id="rId1"/>
    <sheet name="Račun prihoda i rashoda A1 i A2" sheetId="2" r:id="rId2"/>
    <sheet name="Rashodi prema izvorima A3" sheetId="3" r:id="rId3"/>
    <sheet name="Rashodi prema funkcijskoj A4" sheetId="4" r:id="rId4"/>
    <sheet name="Opći dio - Račun financiranja B" sheetId="5" r:id="rId5"/>
    <sheet name="Posebni dio II" sheetId="6" r:id="rId6"/>
  </sheets>
  <definedNames>
    <definedName name="_xlnm.Print_Area" localSheetId="0">'Opći dio - Sažetak I'!$A$1:$H$26</definedName>
  </definedNames>
  <calcPr calcId="145621"/>
</workbook>
</file>

<file path=xl/calcChain.xml><?xml version="1.0" encoding="utf-8"?>
<calcChain xmlns="http://schemas.openxmlformats.org/spreadsheetml/2006/main">
  <c r="G28" i="6" l="1"/>
  <c r="G27" i="6"/>
  <c r="F26" i="6"/>
  <c r="E26" i="6"/>
  <c r="G26" i="6" s="1"/>
  <c r="G25" i="6" s="1"/>
  <c r="F25" i="6"/>
  <c r="E25" i="6"/>
  <c r="G24" i="6"/>
  <c r="F24" i="6"/>
  <c r="E24" i="6"/>
  <c r="G23" i="6"/>
  <c r="F22" i="6"/>
  <c r="E22" i="6"/>
  <c r="E21" i="6" s="1"/>
  <c r="G21" i="6" s="1"/>
  <c r="F21" i="6"/>
  <c r="G20" i="6"/>
  <c r="F19" i="6"/>
  <c r="F17" i="6" s="1"/>
  <c r="E19" i="6"/>
  <c r="E17" i="6" s="1"/>
  <c r="G17" i="6" s="1"/>
  <c r="F18" i="6"/>
  <c r="E18" i="6"/>
  <c r="G18" i="6" s="1"/>
  <c r="G16" i="6"/>
  <c r="F15" i="6"/>
  <c r="E15" i="6"/>
  <c r="G15" i="6" s="1"/>
  <c r="G14" i="6"/>
  <c r="G13" i="6"/>
  <c r="G12" i="6"/>
  <c r="F11" i="6"/>
  <c r="F9" i="6" s="1"/>
  <c r="E11" i="6"/>
  <c r="G11" i="6" s="1"/>
  <c r="G10" i="6" s="1"/>
  <c r="F10" i="6"/>
  <c r="E10" i="6"/>
  <c r="D6" i="4"/>
  <c r="C6" i="4"/>
  <c r="B6" i="4"/>
  <c r="D5" i="4"/>
  <c r="C5" i="4"/>
  <c r="B5" i="4"/>
  <c r="D10" i="3"/>
  <c r="C9" i="3"/>
  <c r="B9" i="3"/>
  <c r="D9" i="3" s="1"/>
  <c r="D8" i="3"/>
  <c r="D7" i="3"/>
  <c r="C6" i="3"/>
  <c r="C5" i="3" s="1"/>
  <c r="B6" i="3"/>
  <c r="B5" i="3" s="1"/>
  <c r="G31" i="2"/>
  <c r="F30" i="2"/>
  <c r="E30" i="2"/>
  <c r="G30" i="2" s="1"/>
  <c r="G29" i="2"/>
  <c r="F28" i="2"/>
  <c r="F27" i="2" s="1"/>
  <c r="E28" i="2"/>
  <c r="E27" i="2" s="1"/>
  <c r="G27" i="2" s="1"/>
  <c r="G26" i="2"/>
  <c r="F25" i="2"/>
  <c r="E25" i="2"/>
  <c r="G25" i="2" s="1"/>
  <c r="G24" i="2"/>
  <c r="G23" i="2"/>
  <c r="G22" i="2"/>
  <c r="G21" i="2"/>
  <c r="F20" i="2"/>
  <c r="E20" i="2"/>
  <c r="G20" i="2" s="1"/>
  <c r="G19" i="2"/>
  <c r="F18" i="2"/>
  <c r="G18" i="2" s="1"/>
  <c r="E18" i="2"/>
  <c r="G12" i="2"/>
  <c r="G11" i="2"/>
  <c r="F10" i="2"/>
  <c r="F9" i="2" s="1"/>
  <c r="E9" i="2"/>
  <c r="H24" i="1"/>
  <c r="G23" i="1"/>
  <c r="F23" i="1"/>
  <c r="H23" i="1" s="1"/>
  <c r="H21" i="1"/>
  <c r="G13" i="1"/>
  <c r="H12" i="1"/>
  <c r="H11" i="1"/>
  <c r="H13" i="1" s="1"/>
  <c r="H10" i="1"/>
  <c r="G10" i="1"/>
  <c r="G14" i="1" s="1"/>
  <c r="H8" i="1"/>
  <c r="F8" i="6" l="1"/>
  <c r="F6" i="6" s="1"/>
  <c r="G22" i="6"/>
  <c r="E9" i="6"/>
  <c r="E8" i="6" s="1"/>
  <c r="G19" i="6"/>
  <c r="D6" i="3"/>
  <c r="D5" i="3" s="1"/>
  <c r="G28" i="2"/>
  <c r="G10" i="2"/>
  <c r="G9" i="2" s="1"/>
  <c r="F17" i="2"/>
  <c r="E17" i="2"/>
  <c r="G17" i="2" s="1"/>
  <c r="H14" i="1"/>
  <c r="E6" i="6" l="1"/>
  <c r="G6" i="6" s="1"/>
  <c r="G8" i="6"/>
  <c r="G9" i="6"/>
</calcChain>
</file>

<file path=xl/sharedStrings.xml><?xml version="1.0" encoding="utf-8"?>
<sst xmlns="http://schemas.openxmlformats.org/spreadsheetml/2006/main" count="146" uniqueCount="87">
  <si>
    <t>I. OPĆI DIO</t>
  </si>
  <si>
    <t>A) SAŽETAK RAČUNA PRIHODA I RASHODA</t>
  </si>
  <si>
    <t>Plan
2023.</t>
  </si>
  <si>
    <t>Povećanje/
smanjenje</t>
  </si>
  <si>
    <t>Novi plan
 2023.</t>
  </si>
  <si>
    <t>PRIHODI POSLOVANJA</t>
  </si>
  <si>
    <t>PRIHODI OD PRODAJE NEFINANCIJSKE IMOVINE</t>
  </si>
  <si>
    <t>PRIHODI UKUPNO</t>
  </si>
  <si>
    <t>RASHODI  POSLOVANJA</t>
  </si>
  <si>
    <t>RASHODI ZA NABAVU NEFINANCIJSKE IMOVINE</t>
  </si>
  <si>
    <t>RASHODI UKUPNO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</si>
  <si>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</si>
  <si>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</si>
  <si>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</si>
  <si>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</si>
  <si>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PRIJENOS SREDSTAVA IZ PRETHODNE GODINE</t>
  </si>
  <si>
    <t>PRIJENOS SREDSTAVA U SLJEDEĆU GODINU</t>
  </si>
  <si>
    <t>NETO FINANCIRANJE</t>
  </si>
  <si>
    <t>VIŠAK / MANJAK + NETO FINANCIRANJE</t>
  </si>
  <si>
    <t xml:space="preserve">A. RAČUN PRIHODA I RASHODA </t>
  </si>
  <si>
    <t xml:space="preserve">A1. PRIHODI POSLOVANJA I PRIHODI OD PRODAJE NEFINANCIJSKE IMOVINE </t>
  </si>
  <si>
    <t>Razred</t>
  </si>
  <si>
    <t>Skupina</t>
  </si>
  <si>
    <t>Izvor</t>
  </si>
  <si>
    <t>Naziv prihoda</t>
  </si>
  <si>
    <t>Prihodi poslovanja</t>
  </si>
  <si>
    <t>Prihodi iz nadležnog proračuna i od HZZO-a temeljem ugovornih obveza</t>
  </si>
  <si>
    <t>11 Opći prihodi i primici</t>
  </si>
  <si>
    <t>12 Sredstva učešća za pomoći</t>
  </si>
  <si>
    <t xml:space="preserve">A. 2. RASHODI POSLOVANJA I RASHODI ZA NABAVU NEFINANCIJSKE IMOVINE </t>
  </si>
  <si>
    <t>Naziv rashoda</t>
  </si>
  <si>
    <t>Rashodi poslovanja</t>
  </si>
  <si>
    <t>Rashodi za zaposlene</t>
  </si>
  <si>
    <t>Opći prihodi i primici</t>
  </si>
  <si>
    <t>Materijalni rashodi</t>
  </si>
  <si>
    <t>Sredstva učešća za pomoći</t>
  </si>
  <si>
    <t>Pomoći EU</t>
  </si>
  <si>
    <t>Donacije</t>
  </si>
  <si>
    <t>Financijski rashodi</t>
  </si>
  <si>
    <t>Rashodi za nabavu nefinancijske imovine</t>
  </si>
  <si>
    <t>Rashodi za nabavu neproizvedene dugotrajne imovine</t>
  </si>
  <si>
    <t>Rashodi za nabavu proizvedene dugotrajne imovine</t>
  </si>
  <si>
    <t>A.3. RASHODI PREMA IZVORIMA FINANCIRANJA</t>
  </si>
  <si>
    <t>BROJČANA OZNAKA I NAZIV</t>
  </si>
  <si>
    <t>UKUPNI RASHODI</t>
  </si>
  <si>
    <t>1 Opći prihodi i primici</t>
  </si>
  <si>
    <t xml:space="preserve">5 Pomoći </t>
  </si>
  <si>
    <t xml:space="preserve">51 Pomoći EU </t>
  </si>
  <si>
    <t>A. 4. RASHODI PREMA FUNKCIJSKOJ KLASIFIKACIJI</t>
  </si>
  <si>
    <t>04 Ekonomski poslovi</t>
  </si>
  <si>
    <t>041 Opći ekonomski, trgovački i poslovi vezani uz rad</t>
  </si>
  <si>
    <t>B. RAČUN FINANCIRANJA</t>
  </si>
  <si>
    <t xml:space="preserve">Naziv </t>
  </si>
  <si>
    <t>Primici od financijske imovine i zaduživanja</t>
  </si>
  <si>
    <t>Primici od zaduživanja</t>
  </si>
  <si>
    <t>Namjenski primici od zaduživanja</t>
  </si>
  <si>
    <t>Izdaci za financijsku imovinu i otplate zajmova</t>
  </si>
  <si>
    <t>Izdaci za otplatu glavnice primljenih kredita i zajmova</t>
  </si>
  <si>
    <t>Vlastiti prihodi</t>
  </si>
  <si>
    <t>II. POSEBNI DIO</t>
  </si>
  <si>
    <t>Šifra</t>
  </si>
  <si>
    <t>Plan za 2023.</t>
  </si>
  <si>
    <t>RAZDJEL 077</t>
  </si>
  <si>
    <t>MINISTARSTVO GOSPODARSTVA I ODRŽIVOG RAZVOJA</t>
  </si>
  <si>
    <t>GLAVA  07765</t>
  </si>
  <si>
    <t xml:space="preserve">HRVATSKI ZAVOD ZA NORME </t>
  </si>
  <si>
    <t>GOSPODARSTVO</t>
  </si>
  <si>
    <t>GLAVNI PROGRAM 3220</t>
  </si>
  <si>
    <t>RAZVOJ I ODRŽAVANJE NORMIZACIJSKOG SUSTAVA ZA RH</t>
  </si>
  <si>
    <t>Aktivnost A651002</t>
  </si>
  <si>
    <t>ADMINISTRACIJA I UPRAVLJANJE HRVATSKOG ZAVODA ZA NORME</t>
  </si>
  <si>
    <t>Izvor financiranja 11</t>
  </si>
  <si>
    <t>3</t>
  </si>
  <si>
    <t>31</t>
  </si>
  <si>
    <t>32</t>
  </si>
  <si>
    <t>34</t>
  </si>
  <si>
    <t>4</t>
  </si>
  <si>
    <t>42</t>
  </si>
  <si>
    <t>Dugotrajna imovina</t>
  </si>
  <si>
    <t>Aktivnost A651013</t>
  </si>
  <si>
    <t>PROJEKT PREVOĐENJA NORMA ZA EU ZAKONODAVSTVO</t>
  </si>
  <si>
    <t>Izvor financiranja 12</t>
  </si>
  <si>
    <t>Izvor financiranja 51</t>
  </si>
  <si>
    <t>Kapitalni projekt K651011</t>
  </si>
  <si>
    <t>INFORMATIZACIJA</t>
  </si>
  <si>
    <t>41</t>
  </si>
  <si>
    <t>IZMJENE I DOPUNE FINANCIJSKOG PLANA PRORAČUNSKOG KORISNIKA DRŽAVNOG PRORAČUNA ZA 2023. GODINU
 I PROJEKCIJA ZA 2024. I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</si>
</sst>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\ &quot;kn&quot;"/>
    <numFmt numFmtId="165" formatCode="#,##0.000000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theme="0"/>
      </patternFill>
    </fill>
    <fill>
      <patternFill patternType="solid">
        <fgColor theme="0"/>
        <bgColor indexed="26"/>
      </patternFill>
    </fill>
  </fills>
  <borders count="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7">
    <xf numFmtId="0" fontId="0" fillId="0" borderId="0"/>
    <xf numFmtId="0" fontId="14" fillId="4" borderId="0" applyNumberFormat="0" applyBorder="0" applyAlignment="0" applyProtection="0"/>
    <xf numFmtId="4" fontId="15" fillId="5" borderId="1" applyNumberFormat="0" applyProtection="0">
      <alignment vertical="center"/>
    </xf>
    <xf numFmtId="4" fontId="15" fillId="5" borderId="1" applyNumberFormat="0" applyProtection="0">
      <alignment vertical="center"/>
    </xf>
    <xf numFmtId="0" fontId="15" fillId="6" borderId="1" applyNumberFormat="0" applyProtection="0">
      <alignment horizontal="left" vertical="center" indent="1" justifyLastLine="1"/>
    </xf>
    <xf numFmtId="0" fontId="15" fillId="7" borderId="1" applyNumberFormat="0" applyProtection="0">
      <alignment horizontal="left" vertical="center" indent="1" justifyLastLine="1"/>
    </xf>
    <xf numFmtId="4" fontId="15" fillId="0" borderId="1" applyNumberFormat="0" applyProtection="0">
      <alignment horizontal="right" vertical="center"/>
    </xf>
  </cellStyleXfs>
  <cellXfs count="90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0" borderId="0" xfId="0" applyFont="1" applyAlignment="1">
      <alignment wrapText="1"/>
    </xf>
    <xf numFmtId="0" fontId="3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wrapText="1"/>
    </xf>
    <xf numFmtId="3" fontId="0" fillId="0" borderId="0" xfId="0" applyNumberFormat="1"/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/>
    <xf numFmtId="0" fontId="12" fillId="0" borderId="0" xfId="0" quotePrefix="1" applyNumberFormat="1" applyFont="1" applyFill="1" applyBorder="1" applyAlignment="1" applyProtection="1">
      <alignment horizontal="left" wrapText="1"/>
    </xf>
    <xf numFmtId="0" fontId="13" fillId="0" borderId="0" xfId="0" applyNumberFormat="1" applyFont="1" applyFill="1" applyBorder="1" applyAlignment="1" applyProtection="1">
      <alignment wrapText="1"/>
    </xf>
    <xf numFmtId="3" fontId="2" fillId="0" borderId="0" xfId="0" applyNumberFormat="1" applyFont="1" applyBorder="1" applyAlignment="1">
      <alignment horizontal="right"/>
    </xf>
    <xf numFmtId="0" fontId="6" fillId="0" borderId="0" xfId="0" applyFont="1" applyAlignment="1">
      <alignment vertical="center" wrapText="1"/>
    </xf>
    <xf numFmtId="164" fontId="0" fillId="0" borderId="0" xfId="0" applyNumberFormat="1"/>
    <xf numFmtId="165" fontId="0" fillId="0" borderId="0" xfId="0" applyNumberFormat="1"/>
    <xf numFmtId="0" fontId="9" fillId="3" borderId="2" xfId="0" applyNumberFormat="1" applyFont="1" applyFill="1" applyBorder="1" applyAlignment="1" applyProtection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9" fillId="3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3" fontId="16" fillId="2" borderId="2" xfId="0" applyNumberFormat="1" applyFont="1" applyFill="1" applyBorder="1" applyAlignment="1">
      <alignment horizontal="right"/>
    </xf>
    <xf numFmtId="0" fontId="9" fillId="2" borderId="2" xfId="0" applyNumberFormat="1" applyFont="1" applyFill="1" applyBorder="1" applyAlignment="1" applyProtection="1">
      <alignment horizontal="left" vertical="center" wrapText="1" inden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left" vertical="center" wrapText="1" indent="2"/>
    </xf>
    <xf numFmtId="3" fontId="18" fillId="2" borderId="2" xfId="0" applyNumberFormat="1" applyFont="1" applyFill="1" applyBorder="1" applyAlignment="1">
      <alignment horizontal="right"/>
    </xf>
    <xf numFmtId="0" fontId="9" fillId="2" borderId="2" xfId="0" applyNumberFormat="1" applyFont="1" applyFill="1" applyBorder="1" applyAlignment="1" applyProtection="1">
      <alignment horizontal="left" vertical="center" wrapText="1" indent="4"/>
    </xf>
    <xf numFmtId="0" fontId="5" fillId="2" borderId="2" xfId="0" applyNumberFormat="1" applyFont="1" applyFill="1" applyBorder="1" applyAlignment="1" applyProtection="1">
      <alignment horizontal="left" vertical="center" wrapText="1" indent="5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left" vertical="center" wrapText="1" indent="6"/>
    </xf>
    <xf numFmtId="0" fontId="18" fillId="2" borderId="2" xfId="0" applyNumberFormat="1" applyFont="1" applyFill="1" applyBorder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left" vertical="center" wrapText="1" indent="7"/>
    </xf>
    <xf numFmtId="0" fontId="11" fillId="0" borderId="2" xfId="5" quotePrefix="1" applyFont="1" applyFill="1" applyBorder="1" applyAlignment="1">
      <alignment horizontal="left" vertical="center" wrapText="1"/>
    </xf>
    <xf numFmtId="3" fontId="21" fillId="0" borderId="2" xfId="3" applyNumberFormat="1" applyFont="1" applyFill="1" applyBorder="1">
      <alignment vertical="center"/>
    </xf>
    <xf numFmtId="0" fontId="21" fillId="0" borderId="2" xfId="5" quotePrefix="1" applyFont="1" applyFill="1" applyBorder="1" applyAlignment="1">
      <alignment horizontal="left" vertical="center" wrapText="1"/>
    </xf>
    <xf numFmtId="0" fontId="10" fillId="2" borderId="2" xfId="4" quotePrefix="1" applyFont="1" applyFill="1" applyBorder="1" applyAlignment="1">
      <alignment horizontal="left" vertical="center" wrapText="1"/>
    </xf>
    <xf numFmtId="3" fontId="22" fillId="2" borderId="2" xfId="2" applyNumberFormat="1" applyFont="1" applyFill="1" applyBorder="1">
      <alignment vertical="center"/>
    </xf>
    <xf numFmtId="0" fontId="21" fillId="2" borderId="2" xfId="4" quotePrefix="1" applyFont="1" applyFill="1" applyBorder="1" applyAlignment="1">
      <alignment horizontal="left" vertical="center" wrapText="1"/>
    </xf>
    <xf numFmtId="3" fontId="21" fillId="2" borderId="2" xfId="2" applyNumberFormat="1" applyFont="1" applyFill="1" applyBorder="1">
      <alignment vertical="center"/>
    </xf>
    <xf numFmtId="3" fontId="21" fillId="8" borderId="2" xfId="2" applyNumberFormat="1" applyFont="1" applyFill="1" applyBorder="1">
      <alignment vertical="center"/>
    </xf>
    <xf numFmtId="0" fontId="21" fillId="8" borderId="2" xfId="2" quotePrefix="1" applyNumberFormat="1" applyFont="1" applyFill="1" applyBorder="1" applyAlignment="1">
      <alignment vertical="center" wrapText="1"/>
    </xf>
    <xf numFmtId="3" fontId="18" fillId="9" borderId="2" xfId="1" applyNumberFormat="1" applyFont="1" applyFill="1" applyBorder="1" applyAlignment="1">
      <alignment vertical="center"/>
    </xf>
    <xf numFmtId="3" fontId="18" fillId="9" borderId="2" xfId="1" applyNumberFormat="1" applyFont="1" applyFill="1" applyBorder="1" applyAlignment="1">
      <alignment horizontal="right" vertical="center"/>
    </xf>
    <xf numFmtId="3" fontId="21" fillId="2" borderId="2" xfId="6" applyNumberFormat="1" applyFont="1" applyFill="1" applyBorder="1">
      <alignment horizontal="right" vertical="center"/>
    </xf>
    <xf numFmtId="3" fontId="22" fillId="2" borderId="2" xfId="3" applyNumberFormat="1" applyFont="1" applyFill="1" applyBorder="1">
      <alignment vertical="center"/>
    </xf>
    <xf numFmtId="3" fontId="21" fillId="2" borderId="2" xfId="3" applyNumberFormat="1" applyFont="1" applyFill="1" applyBorder="1">
      <alignment vertical="center"/>
    </xf>
    <xf numFmtId="0" fontId="10" fillId="2" borderId="2" xfId="0" applyNumberFormat="1" applyFont="1" applyFill="1" applyBorder="1" applyAlignment="1" applyProtection="1">
      <alignment horizontal="left" vertical="center" wrapText="1"/>
    </xf>
    <xf numFmtId="3" fontId="5" fillId="2" borderId="2" xfId="0" applyNumberFormat="1" applyFont="1" applyFill="1" applyBorder="1" applyAlignment="1">
      <alignment horizontal="right"/>
    </xf>
    <xf numFmtId="0" fontId="11" fillId="2" borderId="2" xfId="0" applyNumberFormat="1" applyFont="1" applyFill="1" applyBorder="1" applyAlignment="1" applyProtection="1">
      <alignment horizontal="left" vertical="center" wrapText="1"/>
    </xf>
    <xf numFmtId="0" fontId="11" fillId="2" borderId="2" xfId="0" quotePrefix="1" applyFont="1" applyFill="1" applyBorder="1" applyAlignment="1">
      <alignment horizontal="left" vertical="center"/>
    </xf>
    <xf numFmtId="0" fontId="19" fillId="2" borderId="2" xfId="0" quotePrefix="1" applyFont="1" applyFill="1" applyBorder="1" applyAlignment="1">
      <alignment horizontal="left" vertical="center"/>
    </xf>
    <xf numFmtId="0" fontId="19" fillId="2" borderId="2" xfId="0" quotePrefix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10" fillId="2" borderId="2" xfId="0" applyNumberFormat="1" applyFont="1" applyFill="1" applyBorder="1" applyAlignment="1" applyProtection="1">
      <alignment horizontal="left" vertical="center"/>
    </xf>
    <xf numFmtId="0" fontId="10" fillId="2" borderId="2" xfId="0" applyNumberFormat="1" applyFont="1" applyFill="1" applyBorder="1" applyAlignment="1" applyProtection="1">
      <alignment vertical="center" wrapText="1"/>
    </xf>
    <xf numFmtId="0" fontId="11" fillId="2" borderId="2" xfId="0" applyNumberFormat="1" applyFont="1" applyFill="1" applyBorder="1" applyAlignment="1" applyProtection="1">
      <alignment vertical="center" wrapText="1"/>
    </xf>
    <xf numFmtId="0" fontId="19" fillId="2" borderId="2" xfId="0" applyNumberFormat="1" applyFont="1" applyFill="1" applyBorder="1" applyAlignment="1" applyProtection="1">
      <alignment horizontal="left" vertical="center" wrapText="1" indent="1"/>
    </xf>
    <xf numFmtId="0" fontId="19" fillId="2" borderId="2" xfId="0" quotePrefix="1" applyFont="1" applyFill="1" applyBorder="1" applyAlignment="1">
      <alignment horizontal="left" vertical="center" wrapText="1" indent="1"/>
    </xf>
    <xf numFmtId="0" fontId="19" fillId="2" borderId="2" xfId="0" applyFont="1" applyFill="1" applyBorder="1" applyAlignment="1">
      <alignment horizontal="left" vertical="center" indent="1"/>
    </xf>
    <xf numFmtId="0" fontId="17" fillId="2" borderId="2" xfId="0" applyNumberFormat="1" applyFont="1" applyFill="1" applyBorder="1" applyAlignment="1" applyProtection="1">
      <alignment horizontal="left" vertical="center" wrapText="1"/>
    </xf>
    <xf numFmtId="0" fontId="10" fillId="2" borderId="2" xfId="0" quotePrefix="1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vertical="center"/>
    </xf>
    <xf numFmtId="3" fontId="9" fillId="0" borderId="2" xfId="0" applyNumberFormat="1" applyFont="1" applyFill="1" applyBorder="1" applyAlignment="1">
      <alignment horizontal="right"/>
    </xf>
    <xf numFmtId="0" fontId="10" fillId="0" borderId="2" xfId="0" quotePrefix="1" applyFont="1" applyFill="1" applyBorder="1" applyAlignment="1">
      <alignment horizontal="left" vertical="center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3" fontId="9" fillId="3" borderId="2" xfId="0" applyNumberFormat="1" applyFont="1" applyFill="1" applyBorder="1" applyAlignment="1">
      <alignment horizontal="right"/>
    </xf>
    <xf numFmtId="0" fontId="10" fillId="0" borderId="2" xfId="0" quotePrefix="1" applyNumberFormat="1" applyFont="1" applyFill="1" applyBorder="1" applyAlignment="1" applyProtection="1">
      <alignment horizontal="left" vertical="center" wrapText="1"/>
    </xf>
    <xf numFmtId="3" fontId="9" fillId="0" borderId="2" xfId="0" applyNumberFormat="1" applyFont="1" applyFill="1" applyBorder="1" applyAlignment="1" applyProtection="1">
      <alignment horizontal="right" wrapText="1"/>
    </xf>
    <xf numFmtId="0" fontId="10" fillId="0" borderId="2" xfId="0" quotePrefix="1" applyFont="1" applyBorder="1" applyAlignment="1">
      <alignment horizontal="left" vertical="center"/>
    </xf>
    <xf numFmtId="3" fontId="9" fillId="0" borderId="2" xfId="0" applyNumberFormat="1" applyFont="1" applyBorder="1" applyAlignment="1">
      <alignment horizontal="right"/>
    </xf>
    <xf numFmtId="0" fontId="10" fillId="3" borderId="2" xfId="0" quotePrefix="1" applyNumberFormat="1" applyFont="1" applyFill="1" applyBorder="1" applyAlignment="1" applyProtection="1">
      <alignment horizontal="left" vertical="center" wrapText="1"/>
    </xf>
    <xf numFmtId="0" fontId="11" fillId="3" borderId="2" xfId="0" applyNumberFormat="1" applyFont="1" applyFill="1" applyBorder="1" applyAlignment="1" applyProtection="1">
      <alignment vertical="center" wrapText="1"/>
    </xf>
    <xf numFmtId="0" fontId="9" fillId="0" borderId="2" xfId="0" quotePrefix="1" applyFont="1" applyBorder="1" applyAlignment="1">
      <alignment horizontal="center" wrapText="1"/>
    </xf>
    <xf numFmtId="0" fontId="9" fillId="0" borderId="3" xfId="0" quotePrefix="1" applyFont="1" applyBorder="1" applyAlignment="1">
      <alignment horizontal="center" wrapText="1"/>
    </xf>
    <xf numFmtId="0" fontId="9" fillId="0" borderId="4" xfId="0" quotePrefix="1" applyFont="1" applyBorder="1" applyAlignment="1">
      <alignment horizontal="center" wrapText="1"/>
    </xf>
    <xf numFmtId="0" fontId="9" fillId="0" borderId="5" xfId="0" quotePrefix="1" applyFont="1" applyBorder="1" applyAlignment="1">
      <alignment horizontal="center" wrapText="1"/>
    </xf>
    <xf numFmtId="0" fontId="10" fillId="3" borderId="3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9" fillId="0" borderId="2" xfId="0" quotePrefix="1" applyFont="1" applyBorder="1" applyAlignment="1">
      <alignment horizontal="left" wrapText="1"/>
    </xf>
    <xf numFmtId="3" fontId="9" fillId="2" borderId="2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 indent="4"/>
    </xf>
    <xf numFmtId="0" fontId="9" fillId="2" borderId="4" xfId="0" applyNumberFormat="1" applyFont="1" applyFill="1" applyBorder="1" applyAlignment="1" applyProtection="1">
      <alignment horizontal="left" vertical="center" wrapText="1" indent="4"/>
    </xf>
    <xf numFmtId="0" fontId="9" fillId="2" borderId="5" xfId="0" applyNumberFormat="1" applyFont="1" applyFill="1" applyBorder="1" applyAlignment="1" applyProtection="1">
      <alignment horizontal="left" vertical="center" wrapText="1" indent="4"/>
    </xf>
  </cellXfs>
  <cellStyles count="7">
    <cellStyle name="Accent6 - 20%" xfId="1"/>
    <cellStyle name="Normalno" xfId="0" builtinId="0"/>
    <cellStyle name="SAPBEXaggData" xfId="2"/>
    <cellStyle name="SAPBEXaggData 2" xfId="3"/>
    <cellStyle name="SAPBEXHLevel2" xfId="4"/>
    <cellStyle name="SAPBEXHLevel3" xfId="5"/>
    <cellStyle name="SAPBEXstdData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workbookViewId="0">
      <selection activeCell="A25" sqref="A25"/>
    </sheetView>
  </sheetViews>
  <sheetFormatPr defaultRowHeight="15" x14ac:dyDescent="0.25"/>
  <cols>
    <col min="1" max="4" width="10.140625" customWidth="1"/>
    <col min="5" max="5" width="21.5703125" customWidth="1"/>
    <col min="6" max="8" width="25.7109375" customWidth="1"/>
  </cols>
  <sheetData>
    <row r="1" spans="1:10" ht="42" customHeight="1" x14ac:dyDescent="0.25">
      <c r="A1" s="1" t="s">
        <v>86</v>
      </c>
      <c r="B1" s="1"/>
      <c r="C1" s="1"/>
      <c r="D1" s="1"/>
      <c r="E1" s="1"/>
      <c r="F1" s="1"/>
      <c r="G1" s="1"/>
      <c r="H1" s="1"/>
    </row>
    <row r="2" spans="1:10" ht="18" customHeight="1" x14ac:dyDescent="0.25">
      <c r="A2" s="2"/>
      <c r="B2" s="2"/>
      <c r="C2" s="2"/>
      <c r="D2" s="2"/>
      <c r="E2" s="2"/>
      <c r="F2" s="2"/>
      <c r="G2" s="2"/>
      <c r="H2" s="2"/>
    </row>
    <row r="3" spans="1:10" ht="15.75" x14ac:dyDescent="0.25">
      <c r="A3" s="1" t="s">
        <v>0</v>
      </c>
      <c r="B3" s="1"/>
      <c r="C3" s="1"/>
      <c r="D3" s="1"/>
      <c r="E3" s="1"/>
      <c r="F3" s="1"/>
      <c r="G3" s="3"/>
      <c r="H3" s="3"/>
    </row>
    <row r="4" spans="1:10" ht="18" x14ac:dyDescent="0.25">
      <c r="A4" s="2"/>
      <c r="B4" s="2"/>
      <c r="C4" s="2"/>
      <c r="D4" s="2"/>
      <c r="E4" s="2"/>
      <c r="F4" s="2"/>
      <c r="G4" s="4"/>
      <c r="H4" s="4"/>
    </row>
    <row r="5" spans="1:10" ht="18" customHeight="1" x14ac:dyDescent="0.25">
      <c r="A5" s="1" t="s">
        <v>1</v>
      </c>
      <c r="B5" s="5"/>
      <c r="C5" s="5"/>
      <c r="D5" s="5"/>
      <c r="E5" s="5"/>
      <c r="F5" s="5"/>
      <c r="G5" s="5"/>
      <c r="H5" s="5"/>
    </row>
    <row r="6" spans="1:10" ht="18" x14ac:dyDescent="0.25">
      <c r="A6" s="6"/>
      <c r="B6" s="7"/>
      <c r="C6" s="7"/>
      <c r="D6" s="7"/>
      <c r="E6" s="2"/>
      <c r="F6" s="62"/>
      <c r="G6" s="62"/>
      <c r="H6" s="63"/>
    </row>
    <row r="7" spans="1:10" ht="25.5" x14ac:dyDescent="0.25">
      <c r="A7" s="79"/>
      <c r="B7" s="80"/>
      <c r="C7" s="80"/>
      <c r="D7" s="80"/>
      <c r="E7" s="81"/>
      <c r="F7" s="64" t="s">
        <v>2</v>
      </c>
      <c r="G7" s="64" t="s">
        <v>3</v>
      </c>
      <c r="H7" s="64" t="s">
        <v>4</v>
      </c>
    </row>
    <row r="8" spans="1:10" x14ac:dyDescent="0.25">
      <c r="A8" s="65" t="s">
        <v>5</v>
      </c>
      <c r="B8" s="66"/>
      <c r="C8" s="66"/>
      <c r="D8" s="66"/>
      <c r="E8" s="67"/>
      <c r="F8" s="68">
        <v>1737412</v>
      </c>
      <c r="G8" s="68">
        <v>-6333</v>
      </c>
      <c r="H8" s="68">
        <f>F8+G8</f>
        <v>1731079</v>
      </c>
      <c r="J8" s="8"/>
    </row>
    <row r="9" spans="1:10" x14ac:dyDescent="0.25">
      <c r="A9" s="69" t="s">
        <v>6</v>
      </c>
      <c r="B9" s="67"/>
      <c r="C9" s="67"/>
      <c r="D9" s="67"/>
      <c r="E9" s="67"/>
      <c r="F9" s="68">
        <v>0</v>
      </c>
      <c r="G9" s="68">
        <v>0</v>
      </c>
      <c r="H9" s="68">
        <v>0</v>
      </c>
    </row>
    <row r="10" spans="1:10" ht="15" customHeight="1" x14ac:dyDescent="0.25">
      <c r="A10" s="70" t="s">
        <v>7</v>
      </c>
      <c r="B10" s="70"/>
      <c r="C10" s="70"/>
      <c r="D10" s="70"/>
      <c r="E10" s="70"/>
      <c r="F10" s="71">
        <v>1737412</v>
      </c>
      <c r="G10" s="71">
        <f t="shared" ref="G10:H10" si="0">SUM(G8:G9)</f>
        <v>-6333</v>
      </c>
      <c r="H10" s="71">
        <f t="shared" si="0"/>
        <v>1731079</v>
      </c>
    </row>
    <row r="11" spans="1:10" x14ac:dyDescent="0.25">
      <c r="A11" s="72" t="s">
        <v>8</v>
      </c>
      <c r="B11" s="66"/>
      <c r="C11" s="66"/>
      <c r="D11" s="66"/>
      <c r="E11" s="66"/>
      <c r="F11" s="68">
        <v>1702244</v>
      </c>
      <c r="G11" s="68">
        <v>6513</v>
      </c>
      <c r="H11" s="73">
        <f>F11+G11</f>
        <v>1708757</v>
      </c>
    </row>
    <row r="12" spans="1:10" x14ac:dyDescent="0.25">
      <c r="A12" s="74" t="s">
        <v>9</v>
      </c>
      <c r="B12" s="67"/>
      <c r="C12" s="67"/>
      <c r="D12" s="67"/>
      <c r="E12" s="67"/>
      <c r="F12" s="75">
        <v>57068</v>
      </c>
      <c r="G12" s="75">
        <v>-31510</v>
      </c>
      <c r="H12" s="73">
        <f>F12+G12</f>
        <v>25558</v>
      </c>
    </row>
    <row r="13" spans="1:10" x14ac:dyDescent="0.25">
      <c r="A13" s="82" t="s">
        <v>10</v>
      </c>
      <c r="B13" s="83"/>
      <c r="C13" s="83"/>
      <c r="D13" s="83"/>
      <c r="E13" s="84"/>
      <c r="F13" s="71">
        <v>1759312</v>
      </c>
      <c r="G13" s="71">
        <f>SUM(G11:G12)</f>
        <v>-24997</v>
      </c>
      <c r="H13" s="71">
        <f>SUM(H11:H12)</f>
        <v>1734315</v>
      </c>
    </row>
    <row r="14" spans="1:10" x14ac:dyDescent="0.25">
      <c r="A14" s="76" t="s">
        <v>11</v>
      </c>
      <c r="B14" s="77"/>
      <c r="C14" s="77"/>
      <c r="D14" s="77"/>
      <c r="E14" s="77"/>
      <c r="F14" s="71">
        <v>-21900</v>
      </c>
      <c r="G14" s="71">
        <f t="shared" ref="G14:H14" si="1">G10-G13</f>
        <v>18664</v>
      </c>
      <c r="H14" s="71">
        <f t="shared" si="1"/>
        <v>-3236</v>
      </c>
    </row>
    <row r="15" spans="1:10" ht="18" x14ac:dyDescent="0.25">
      <c r="A15" s="2"/>
      <c r="B15" s="9"/>
      <c r="C15" s="9"/>
      <c r="D15" s="9"/>
      <c r="E15" s="9"/>
      <c r="F15" s="10"/>
      <c r="G15" s="10"/>
      <c r="H15" s="10"/>
    </row>
    <row r="16" spans="1:10" ht="18" customHeight="1" x14ac:dyDescent="0.25">
      <c r="A16" s="1" t="s">
        <v>12</v>
      </c>
      <c r="B16" s="5"/>
      <c r="C16" s="5"/>
      <c r="D16" s="5"/>
      <c r="E16" s="5"/>
      <c r="F16" s="5"/>
      <c r="G16" s="5"/>
      <c r="H16" s="5"/>
    </row>
    <row r="17" spans="1:8" ht="18" x14ac:dyDescent="0.25">
      <c r="A17" s="2"/>
      <c r="B17" s="9"/>
      <c r="C17" s="9"/>
      <c r="D17" s="9"/>
      <c r="E17" s="9"/>
      <c r="F17" s="10"/>
      <c r="G17" s="10"/>
      <c r="H17" s="10"/>
    </row>
    <row r="18" spans="1:8" ht="25.5" x14ac:dyDescent="0.25">
      <c r="A18" s="78"/>
      <c r="B18" s="78"/>
      <c r="C18" s="78"/>
      <c r="D18" s="78"/>
      <c r="E18" s="78"/>
      <c r="F18" s="64" t="s">
        <v>2</v>
      </c>
      <c r="G18" s="64" t="s">
        <v>3</v>
      </c>
      <c r="H18" s="64" t="s">
        <v>4</v>
      </c>
    </row>
    <row r="19" spans="1:8" ht="15.75" customHeight="1" x14ac:dyDescent="0.25">
      <c r="A19" s="65" t="s">
        <v>13</v>
      </c>
      <c r="B19" s="65"/>
      <c r="C19" s="65"/>
      <c r="D19" s="65"/>
      <c r="E19" s="65"/>
      <c r="F19" s="75">
        <v>0</v>
      </c>
      <c r="G19" s="75">
        <v>0</v>
      </c>
      <c r="H19" s="75">
        <v>0</v>
      </c>
    </row>
    <row r="20" spans="1:8" x14ac:dyDescent="0.25">
      <c r="A20" s="65" t="s">
        <v>14</v>
      </c>
      <c r="B20" s="66"/>
      <c r="C20" s="66"/>
      <c r="D20" s="66"/>
      <c r="E20" s="66"/>
      <c r="F20" s="75">
        <v>0</v>
      </c>
      <c r="G20" s="75">
        <v>0</v>
      </c>
      <c r="H20" s="75">
        <v>0</v>
      </c>
    </row>
    <row r="21" spans="1:8" x14ac:dyDescent="0.25">
      <c r="A21" s="85" t="s">
        <v>15</v>
      </c>
      <c r="B21" s="85"/>
      <c r="C21" s="85"/>
      <c r="D21" s="85"/>
      <c r="E21" s="85"/>
      <c r="F21" s="86">
        <v>38551</v>
      </c>
      <c r="G21" s="86">
        <v>216</v>
      </c>
      <c r="H21" s="86">
        <f>F21+G21</f>
        <v>38767</v>
      </c>
    </row>
    <row r="22" spans="1:8" x14ac:dyDescent="0.25">
      <c r="A22" s="85" t="s">
        <v>16</v>
      </c>
      <c r="B22" s="85"/>
      <c r="C22" s="85"/>
      <c r="D22" s="85"/>
      <c r="E22" s="85"/>
      <c r="F22" s="86">
        <v>-16651</v>
      </c>
      <c r="G22" s="86">
        <v>-18664</v>
      </c>
      <c r="H22" s="86">
        <v>-35531</v>
      </c>
    </row>
    <row r="23" spans="1:8" x14ac:dyDescent="0.25">
      <c r="A23" s="76" t="s">
        <v>17</v>
      </c>
      <c r="B23" s="77"/>
      <c r="C23" s="77"/>
      <c r="D23" s="77"/>
      <c r="E23" s="77"/>
      <c r="F23" s="71">
        <f>F21+F22</f>
        <v>21900</v>
      </c>
      <c r="G23" s="71">
        <f>G22</f>
        <v>-18664</v>
      </c>
      <c r="H23" s="71">
        <f t="shared" ref="H23:H24" si="2">F23+G23</f>
        <v>3236</v>
      </c>
    </row>
    <row r="24" spans="1:8" x14ac:dyDescent="0.25">
      <c r="A24" s="72" t="s">
        <v>18</v>
      </c>
      <c r="B24" s="66"/>
      <c r="C24" s="66"/>
      <c r="D24" s="66"/>
      <c r="E24" s="66"/>
      <c r="F24" s="75">
        <v>0</v>
      </c>
      <c r="G24" s="75">
        <v>0</v>
      </c>
      <c r="H24" s="86">
        <f t="shared" si="2"/>
        <v>0</v>
      </c>
    </row>
    <row r="25" spans="1:8" ht="11.25" customHeight="1" x14ac:dyDescent="0.25">
      <c r="A25" s="11"/>
      <c r="B25" s="12"/>
      <c r="C25" s="12"/>
      <c r="D25" s="12"/>
      <c r="E25" s="12"/>
      <c r="F25" s="13"/>
      <c r="G25" s="13"/>
      <c r="H25" s="13"/>
    </row>
    <row r="26" spans="1:8" ht="9" customHeight="1" x14ac:dyDescent="0.25"/>
  </sheetData>
  <mergeCells count="19">
    <mergeCell ref="A21:E21"/>
    <mergeCell ref="A22:E22"/>
    <mergeCell ref="A23:E23"/>
    <mergeCell ref="A24:E24"/>
    <mergeCell ref="A7:E7"/>
    <mergeCell ref="A18:E18"/>
    <mergeCell ref="A13:E13"/>
    <mergeCell ref="A11:E11"/>
    <mergeCell ref="A12:E12"/>
    <mergeCell ref="A14:E14"/>
    <mergeCell ref="A16:H16"/>
    <mergeCell ref="A19:E19"/>
    <mergeCell ref="A20:E20"/>
    <mergeCell ref="A1:H1"/>
    <mergeCell ref="A3:H3"/>
    <mergeCell ref="A5:H5"/>
    <mergeCell ref="A8:E8"/>
    <mergeCell ref="A9:E9"/>
    <mergeCell ref="A10:E10"/>
  </mergeCells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workbookViewId="0">
      <selection activeCell="A32" sqref="A32"/>
    </sheetView>
  </sheetViews>
  <sheetFormatPr defaultRowHeight="15" x14ac:dyDescent="0.25"/>
  <cols>
    <col min="1" max="2" width="10.140625" customWidth="1"/>
    <col min="3" max="3" width="6" customWidth="1"/>
    <col min="4" max="4" width="44.7109375" customWidth="1"/>
    <col min="5" max="7" width="25.7109375" customWidth="1"/>
  </cols>
  <sheetData>
    <row r="1" spans="1:7" ht="18" customHeight="1" x14ac:dyDescent="0.25">
      <c r="A1" s="2"/>
      <c r="B1" s="2"/>
      <c r="C1" s="2"/>
      <c r="D1" s="2"/>
      <c r="E1" s="2"/>
      <c r="F1" s="2"/>
      <c r="G1" s="2"/>
    </row>
    <row r="2" spans="1:7" ht="15.75" x14ac:dyDescent="0.25">
      <c r="A2" s="1" t="s">
        <v>0</v>
      </c>
      <c r="B2" s="1"/>
      <c r="C2" s="1"/>
      <c r="D2" s="1"/>
      <c r="E2" s="1"/>
      <c r="F2" s="1"/>
      <c r="G2" s="1"/>
    </row>
    <row r="3" spans="1:7" ht="18" x14ac:dyDescent="0.25">
      <c r="A3" s="2"/>
      <c r="B3" s="2"/>
      <c r="C3" s="2"/>
      <c r="D3" s="2"/>
      <c r="E3" s="2"/>
      <c r="F3" s="2"/>
      <c r="G3" s="2"/>
    </row>
    <row r="4" spans="1:7" ht="18" customHeight="1" x14ac:dyDescent="0.25">
      <c r="A4" s="1" t="s">
        <v>19</v>
      </c>
      <c r="B4" s="5"/>
      <c r="C4" s="5"/>
      <c r="D4" s="5"/>
      <c r="E4" s="5"/>
      <c r="F4" s="5"/>
      <c r="G4" s="5"/>
    </row>
    <row r="5" spans="1:7" ht="18" x14ac:dyDescent="0.25">
      <c r="A5" s="2"/>
      <c r="B5" s="2"/>
      <c r="C5" s="2"/>
      <c r="D5" s="2"/>
      <c r="E5" s="2"/>
      <c r="F5" s="2"/>
      <c r="G5" s="2"/>
    </row>
    <row r="6" spans="1:7" ht="15.75" x14ac:dyDescent="0.25">
      <c r="A6" s="1" t="s">
        <v>20</v>
      </c>
      <c r="B6" s="14"/>
      <c r="C6" s="14"/>
      <c r="D6" s="14"/>
      <c r="E6" s="14"/>
      <c r="F6" s="14"/>
      <c r="G6" s="14"/>
    </row>
    <row r="7" spans="1:7" ht="18" x14ac:dyDescent="0.25">
      <c r="A7" s="2"/>
      <c r="B7" s="2"/>
      <c r="C7" s="2"/>
      <c r="D7" s="2"/>
      <c r="E7" s="2"/>
      <c r="F7" s="2"/>
      <c r="G7" s="2"/>
    </row>
    <row r="8" spans="1:7" ht="25.5" customHeight="1" x14ac:dyDescent="0.25">
      <c r="A8" s="19" t="s">
        <v>21</v>
      </c>
      <c r="B8" s="19" t="s">
        <v>22</v>
      </c>
      <c r="C8" s="19" t="s">
        <v>23</v>
      </c>
      <c r="D8" s="19" t="s">
        <v>24</v>
      </c>
      <c r="E8" s="19" t="s">
        <v>2</v>
      </c>
      <c r="F8" s="19" t="s">
        <v>3</v>
      </c>
      <c r="G8" s="19" t="s">
        <v>4</v>
      </c>
    </row>
    <row r="9" spans="1:7" ht="15.75" customHeight="1" x14ac:dyDescent="0.25">
      <c r="A9" s="47">
        <v>6</v>
      </c>
      <c r="B9" s="47"/>
      <c r="C9" s="47"/>
      <c r="D9" s="47" t="s">
        <v>25</v>
      </c>
      <c r="E9" s="22">
        <f>E10</f>
        <v>1737412</v>
      </c>
      <c r="F9" s="22">
        <f>F10</f>
        <v>-6333</v>
      </c>
      <c r="G9" s="22">
        <f>G10</f>
        <v>1731079</v>
      </c>
    </row>
    <row r="10" spans="1:7" ht="25.5" customHeight="1" x14ac:dyDescent="0.25">
      <c r="A10" s="47"/>
      <c r="B10" s="49">
        <v>67</v>
      </c>
      <c r="C10" s="49"/>
      <c r="D10" s="49" t="s">
        <v>26</v>
      </c>
      <c r="E10" s="48">
        <v>1737412</v>
      </c>
      <c r="F10" s="48">
        <f>SUM(F11:F12)</f>
        <v>-6333</v>
      </c>
      <c r="G10" s="48">
        <f>E10+F10</f>
        <v>1731079</v>
      </c>
    </row>
    <row r="11" spans="1:7" x14ac:dyDescent="0.25">
      <c r="A11" s="47"/>
      <c r="B11" s="49"/>
      <c r="C11" s="49">
        <v>11</v>
      </c>
      <c r="D11" s="60" t="s">
        <v>27</v>
      </c>
      <c r="E11" s="26">
        <v>1730112</v>
      </c>
      <c r="F11" s="26">
        <v>-112</v>
      </c>
      <c r="G11" s="26">
        <f t="shared" ref="G11:G12" si="0">E11+F11</f>
        <v>1730000</v>
      </c>
    </row>
    <row r="12" spans="1:7" x14ac:dyDescent="0.25">
      <c r="A12" s="47"/>
      <c r="B12" s="49"/>
      <c r="C12" s="49">
        <v>12</v>
      </c>
      <c r="D12" s="60" t="s">
        <v>28</v>
      </c>
      <c r="E12" s="26">
        <v>7300</v>
      </c>
      <c r="F12" s="26">
        <v>-6221</v>
      </c>
      <c r="G12" s="26">
        <f t="shared" si="0"/>
        <v>1079</v>
      </c>
    </row>
    <row r="14" spans="1:7" ht="15.75" x14ac:dyDescent="0.25">
      <c r="A14" s="1" t="s">
        <v>29</v>
      </c>
      <c r="B14" s="14"/>
      <c r="C14" s="14"/>
      <c r="D14" s="14"/>
      <c r="E14" s="14"/>
      <c r="F14" s="14"/>
      <c r="G14" s="14"/>
    </row>
    <row r="15" spans="1:7" ht="18" x14ac:dyDescent="0.25">
      <c r="A15" s="2"/>
      <c r="B15" s="2"/>
      <c r="C15" s="2"/>
      <c r="D15" s="2"/>
      <c r="E15" s="2"/>
      <c r="F15" s="2"/>
      <c r="G15" s="2"/>
    </row>
    <row r="16" spans="1:7" ht="25.5" customHeight="1" x14ac:dyDescent="0.25">
      <c r="A16" s="19" t="s">
        <v>21</v>
      </c>
      <c r="B16" s="19" t="s">
        <v>22</v>
      </c>
      <c r="C16" s="19" t="s">
        <v>23</v>
      </c>
      <c r="D16" s="19" t="s">
        <v>30</v>
      </c>
      <c r="E16" s="19" t="s">
        <v>2</v>
      </c>
      <c r="F16" s="19" t="s">
        <v>3</v>
      </c>
      <c r="G16" s="19" t="s">
        <v>4</v>
      </c>
    </row>
    <row r="17" spans="1:7" ht="15.75" customHeight="1" x14ac:dyDescent="0.25">
      <c r="A17" s="47">
        <v>3</v>
      </c>
      <c r="B17" s="47"/>
      <c r="C17" s="47"/>
      <c r="D17" s="47" t="s">
        <v>31</v>
      </c>
      <c r="E17" s="22">
        <f>E18+E20+E25</f>
        <v>1702244</v>
      </c>
      <c r="F17" s="22">
        <f>F18+F20+F25</f>
        <v>6513</v>
      </c>
      <c r="G17" s="22">
        <f>E17+F17</f>
        <v>1708757</v>
      </c>
    </row>
    <row r="18" spans="1:7" ht="15.75" customHeight="1" x14ac:dyDescent="0.25">
      <c r="A18" s="47"/>
      <c r="B18" s="49">
        <v>31</v>
      </c>
      <c r="C18" s="49"/>
      <c r="D18" s="49" t="s">
        <v>32</v>
      </c>
      <c r="E18" s="26">
        <f>E19</f>
        <v>1175258</v>
      </c>
      <c r="F18" s="26">
        <f>F19</f>
        <v>2000</v>
      </c>
      <c r="G18" s="26">
        <f t="shared" ref="G18:G31" si="1">E18+F18</f>
        <v>1177258</v>
      </c>
    </row>
    <row r="19" spans="1:7" x14ac:dyDescent="0.25">
      <c r="A19" s="50"/>
      <c r="B19" s="50"/>
      <c r="C19" s="51">
        <v>11</v>
      </c>
      <c r="D19" s="51" t="s">
        <v>33</v>
      </c>
      <c r="E19" s="26">
        <v>1175258</v>
      </c>
      <c r="F19" s="26">
        <v>2000</v>
      </c>
      <c r="G19" s="26">
        <f t="shared" si="1"/>
        <v>1177258</v>
      </c>
    </row>
    <row r="20" spans="1:7" x14ac:dyDescent="0.25">
      <c r="A20" s="50"/>
      <c r="B20" s="50">
        <v>32</v>
      </c>
      <c r="C20" s="51"/>
      <c r="D20" s="50" t="s">
        <v>34</v>
      </c>
      <c r="E20" s="26">
        <f>SUM(E21:E24)</f>
        <v>526588</v>
      </c>
      <c r="F20" s="26">
        <f>SUM(F21:F24)</f>
        <v>4113</v>
      </c>
      <c r="G20" s="26">
        <f t="shared" si="1"/>
        <v>530701</v>
      </c>
    </row>
    <row r="21" spans="1:7" x14ac:dyDescent="0.25">
      <c r="A21" s="50"/>
      <c r="B21" s="50"/>
      <c r="C21" s="51">
        <v>11</v>
      </c>
      <c r="D21" s="51" t="s">
        <v>33</v>
      </c>
      <c r="E21" s="26">
        <v>497388</v>
      </c>
      <c r="F21" s="26">
        <v>28998</v>
      </c>
      <c r="G21" s="26">
        <f t="shared" si="1"/>
        <v>526386</v>
      </c>
    </row>
    <row r="22" spans="1:7" x14ac:dyDescent="0.25">
      <c r="A22" s="50"/>
      <c r="B22" s="50"/>
      <c r="C22" s="51">
        <v>12</v>
      </c>
      <c r="D22" s="51" t="s">
        <v>35</v>
      </c>
      <c r="E22" s="26">
        <v>7300</v>
      </c>
      <c r="F22" s="26">
        <v>-6221</v>
      </c>
      <c r="G22" s="26">
        <f t="shared" si="1"/>
        <v>1079</v>
      </c>
    </row>
    <row r="23" spans="1:7" x14ac:dyDescent="0.25">
      <c r="A23" s="50"/>
      <c r="B23" s="61"/>
      <c r="C23" s="51">
        <v>51</v>
      </c>
      <c r="D23" s="52" t="s">
        <v>36</v>
      </c>
      <c r="E23" s="26">
        <v>21900</v>
      </c>
      <c r="F23" s="26">
        <v>-18664</v>
      </c>
      <c r="G23" s="26">
        <f t="shared" si="1"/>
        <v>3236</v>
      </c>
    </row>
    <row r="24" spans="1:7" x14ac:dyDescent="0.25">
      <c r="A24" s="50"/>
      <c r="B24" s="61"/>
      <c r="C24" s="51">
        <v>61</v>
      </c>
      <c r="D24" s="51" t="s">
        <v>37</v>
      </c>
      <c r="E24" s="26">
        <v>0</v>
      </c>
      <c r="F24" s="26">
        <v>0</v>
      </c>
      <c r="G24" s="26">
        <f t="shared" si="1"/>
        <v>0</v>
      </c>
    </row>
    <row r="25" spans="1:7" x14ac:dyDescent="0.25">
      <c r="A25" s="50"/>
      <c r="B25" s="50">
        <v>34</v>
      </c>
      <c r="C25" s="51"/>
      <c r="D25" s="51" t="s">
        <v>38</v>
      </c>
      <c r="E25" s="26">
        <f>E26</f>
        <v>398</v>
      </c>
      <c r="F25" s="26">
        <f>F26</f>
        <v>400</v>
      </c>
      <c r="G25" s="26">
        <f t="shared" si="1"/>
        <v>798</v>
      </c>
    </row>
    <row r="26" spans="1:7" x14ac:dyDescent="0.25">
      <c r="A26" s="50"/>
      <c r="B26" s="50"/>
      <c r="C26" s="51">
        <v>11</v>
      </c>
      <c r="D26" s="51" t="s">
        <v>33</v>
      </c>
      <c r="E26" s="26">
        <v>398</v>
      </c>
      <c r="F26" s="26">
        <v>400</v>
      </c>
      <c r="G26" s="26">
        <f t="shared" si="1"/>
        <v>798</v>
      </c>
    </row>
    <row r="27" spans="1:7" x14ac:dyDescent="0.25">
      <c r="A27" s="53">
        <v>4</v>
      </c>
      <c r="B27" s="54"/>
      <c r="C27" s="54"/>
      <c r="D27" s="55" t="s">
        <v>39</v>
      </c>
      <c r="E27" s="22">
        <f>E28+E30</f>
        <v>57068</v>
      </c>
      <c r="F27" s="22">
        <f>F28+F30</f>
        <v>-31510</v>
      </c>
      <c r="G27" s="22">
        <f t="shared" si="1"/>
        <v>25558</v>
      </c>
    </row>
    <row r="28" spans="1:7" ht="25.5" x14ac:dyDescent="0.25">
      <c r="A28" s="49"/>
      <c r="B28" s="49">
        <v>41</v>
      </c>
      <c r="C28" s="49"/>
      <c r="D28" s="56" t="s">
        <v>40</v>
      </c>
      <c r="E28" s="26">
        <f>E29</f>
        <v>2654</v>
      </c>
      <c r="F28" s="26">
        <f>F29</f>
        <v>-2312</v>
      </c>
      <c r="G28" s="26">
        <f t="shared" si="1"/>
        <v>342</v>
      </c>
    </row>
    <row r="29" spans="1:7" x14ac:dyDescent="0.25">
      <c r="A29" s="49"/>
      <c r="B29" s="49"/>
      <c r="C29" s="51">
        <v>11</v>
      </c>
      <c r="D29" s="51" t="s">
        <v>33</v>
      </c>
      <c r="E29" s="26">
        <v>2654</v>
      </c>
      <c r="F29" s="26">
        <v>-2312</v>
      </c>
      <c r="G29" s="26">
        <f t="shared" si="1"/>
        <v>342</v>
      </c>
    </row>
    <row r="30" spans="1:7" x14ac:dyDescent="0.25">
      <c r="A30" s="49"/>
      <c r="B30" s="49">
        <v>42</v>
      </c>
      <c r="C30" s="51"/>
      <c r="D30" s="56" t="s">
        <v>41</v>
      </c>
      <c r="E30" s="26">
        <f>E31</f>
        <v>54414</v>
      </c>
      <c r="F30" s="26">
        <f>F31</f>
        <v>-29198</v>
      </c>
      <c r="G30" s="26">
        <f t="shared" si="1"/>
        <v>25216</v>
      </c>
    </row>
    <row r="31" spans="1:7" x14ac:dyDescent="0.25">
      <c r="A31" s="49"/>
      <c r="B31" s="49"/>
      <c r="C31" s="51">
        <v>11</v>
      </c>
      <c r="D31" s="51" t="s">
        <v>33</v>
      </c>
      <c r="E31" s="26">
        <v>54414</v>
      </c>
      <c r="F31" s="26">
        <v>-29198</v>
      </c>
      <c r="G31" s="26">
        <f t="shared" si="1"/>
        <v>25216</v>
      </c>
    </row>
    <row r="33" spans="5:7" x14ac:dyDescent="0.25">
      <c r="E33" s="8"/>
      <c r="F33" s="8"/>
      <c r="G33" s="8"/>
    </row>
  </sheetData>
  <mergeCells count="4">
    <mergeCell ref="A2:G2"/>
    <mergeCell ref="A4:G4"/>
    <mergeCell ref="A6:G6"/>
    <mergeCell ref="A14:G14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workbookViewId="0">
      <selection activeCell="A11" sqref="A11"/>
    </sheetView>
  </sheetViews>
  <sheetFormatPr defaultRowHeight="15" x14ac:dyDescent="0.25"/>
  <cols>
    <col min="1" max="1" width="47.7109375" customWidth="1"/>
    <col min="2" max="4" width="25.7109375" customWidth="1"/>
  </cols>
  <sheetData>
    <row r="1" spans="1:4" ht="18" x14ac:dyDescent="0.25">
      <c r="A1" s="2"/>
      <c r="B1" s="2"/>
      <c r="C1" s="4"/>
      <c r="D1" s="4"/>
    </row>
    <row r="2" spans="1:4" ht="15.75" x14ac:dyDescent="0.25">
      <c r="A2" s="1" t="s">
        <v>42</v>
      </c>
      <c r="B2" s="14"/>
      <c r="C2" s="14"/>
      <c r="D2" s="14"/>
    </row>
    <row r="3" spans="1:4" ht="18" x14ac:dyDescent="0.25">
      <c r="A3" s="2"/>
      <c r="B3" s="2"/>
      <c r="C3" s="4"/>
      <c r="D3" s="4"/>
    </row>
    <row r="4" spans="1:4" ht="24.95" customHeight="1" x14ac:dyDescent="0.25">
      <c r="A4" s="19" t="s">
        <v>43</v>
      </c>
      <c r="B4" s="19" t="s">
        <v>2</v>
      </c>
      <c r="C4" s="19" t="s">
        <v>3</v>
      </c>
      <c r="D4" s="19" t="s">
        <v>4</v>
      </c>
    </row>
    <row r="5" spans="1:4" ht="15.75" customHeight="1" x14ac:dyDescent="0.25">
      <c r="A5" s="47" t="s">
        <v>44</v>
      </c>
      <c r="B5" s="22">
        <f>B6+B9</f>
        <v>1759312</v>
      </c>
      <c r="C5" s="22">
        <f>C6+C9</f>
        <v>-24997</v>
      </c>
      <c r="D5" s="22">
        <f>D6+D9</f>
        <v>1734315</v>
      </c>
    </row>
    <row r="6" spans="1:4" ht="15.75" customHeight="1" x14ac:dyDescent="0.25">
      <c r="A6" s="47" t="s">
        <v>45</v>
      </c>
      <c r="B6" s="48">
        <f>SUM(B7:B8)</f>
        <v>1737412</v>
      </c>
      <c r="C6" s="48">
        <f>SUM(C7:C8)</f>
        <v>-6333</v>
      </c>
      <c r="D6" s="48">
        <f t="shared" ref="D6:D10" si="0">B6+C6</f>
        <v>1731079</v>
      </c>
    </row>
    <row r="7" spans="1:4" x14ac:dyDescent="0.25">
      <c r="A7" s="58" t="s">
        <v>27</v>
      </c>
      <c r="B7" s="48">
        <v>1730112</v>
      </c>
      <c r="C7" s="48">
        <v>-112</v>
      </c>
      <c r="D7" s="48">
        <f t="shared" si="0"/>
        <v>1730000</v>
      </c>
    </row>
    <row r="8" spans="1:4" x14ac:dyDescent="0.25">
      <c r="A8" s="59" t="s">
        <v>28</v>
      </c>
      <c r="B8" s="48">
        <v>7300</v>
      </c>
      <c r="C8" s="48">
        <v>-6221</v>
      </c>
      <c r="D8" s="48">
        <f t="shared" si="0"/>
        <v>1079</v>
      </c>
    </row>
    <row r="9" spans="1:4" x14ac:dyDescent="0.25">
      <c r="A9" s="47" t="s">
        <v>46</v>
      </c>
      <c r="B9" s="22">
        <f>SUM(B10)</f>
        <v>21900</v>
      </c>
      <c r="C9" s="22">
        <f>SUM(C10)</f>
        <v>-18664</v>
      </c>
      <c r="D9" s="22">
        <f t="shared" si="0"/>
        <v>3236</v>
      </c>
    </row>
    <row r="10" spans="1:4" x14ac:dyDescent="0.25">
      <c r="A10" s="57" t="s">
        <v>47</v>
      </c>
      <c r="B10" s="48">
        <v>21900</v>
      </c>
      <c r="C10" s="48">
        <v>-18664</v>
      </c>
      <c r="D10" s="48">
        <f t="shared" si="0"/>
        <v>3236</v>
      </c>
    </row>
  </sheetData>
  <mergeCells count="1">
    <mergeCell ref="A2:D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"/>
  <sheetViews>
    <sheetView workbookViewId="0">
      <selection activeCell="A8" sqref="A8"/>
    </sheetView>
  </sheetViews>
  <sheetFormatPr defaultRowHeight="15" x14ac:dyDescent="0.25"/>
  <cols>
    <col min="1" max="1" width="47.7109375" customWidth="1"/>
    <col min="2" max="4" width="25.7109375" customWidth="1"/>
  </cols>
  <sheetData>
    <row r="1" spans="1:4" ht="18" x14ac:dyDescent="0.25">
      <c r="A1" s="2"/>
      <c r="B1" s="2"/>
      <c r="C1" s="2"/>
      <c r="D1" s="2"/>
    </row>
    <row r="2" spans="1:4" ht="15.75" x14ac:dyDescent="0.25">
      <c r="A2" s="1" t="s">
        <v>48</v>
      </c>
      <c r="B2" s="14"/>
      <c r="C2" s="14"/>
      <c r="D2" s="14"/>
    </row>
    <row r="3" spans="1:4" ht="18" x14ac:dyDescent="0.25">
      <c r="A3" s="2"/>
      <c r="B3" s="2"/>
      <c r="C3" s="2"/>
      <c r="D3" s="2"/>
    </row>
    <row r="4" spans="1:4" ht="25.5" customHeight="1" x14ac:dyDescent="0.25">
      <c r="A4" s="19" t="s">
        <v>43</v>
      </c>
      <c r="B4" s="19" t="s">
        <v>2</v>
      </c>
      <c r="C4" s="19" t="s">
        <v>3</v>
      </c>
      <c r="D4" s="19" t="s">
        <v>4</v>
      </c>
    </row>
    <row r="5" spans="1:4" ht="15.75" customHeight="1" x14ac:dyDescent="0.25">
      <c r="A5" s="47" t="s">
        <v>44</v>
      </c>
      <c r="B5" s="22">
        <f>B6</f>
        <v>1759312</v>
      </c>
      <c r="C5" s="22">
        <f t="shared" ref="C5:D5" si="0">C6</f>
        <v>-24997</v>
      </c>
      <c r="D5" s="22">
        <f t="shared" si="0"/>
        <v>1734315</v>
      </c>
    </row>
    <row r="6" spans="1:4" x14ac:dyDescent="0.25">
      <c r="A6" s="47" t="s">
        <v>49</v>
      </c>
      <c r="B6" s="22">
        <f>SUM(B7)</f>
        <v>1759312</v>
      </c>
      <c r="C6" s="22">
        <f>SUM(C7)</f>
        <v>-24997</v>
      </c>
      <c r="D6" s="22">
        <f>SUM(D7)</f>
        <v>1734315</v>
      </c>
    </row>
    <row r="7" spans="1:4" ht="25.5" x14ac:dyDescent="0.25">
      <c r="A7" s="57" t="s">
        <v>50</v>
      </c>
      <c r="B7" s="48">
        <v>1759312</v>
      </c>
      <c r="C7" s="48">
        <v>-24997</v>
      </c>
      <c r="D7" s="48">
        <v>1734315</v>
      </c>
    </row>
  </sheetData>
  <mergeCells count="1">
    <mergeCell ref="A2:D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workbookViewId="0">
      <selection activeCell="A14" sqref="A14"/>
    </sheetView>
  </sheetViews>
  <sheetFormatPr defaultRowHeight="15" x14ac:dyDescent="0.25"/>
  <cols>
    <col min="1" max="2" width="10.140625" customWidth="1"/>
    <col min="3" max="3" width="6" customWidth="1"/>
    <col min="4" max="7" width="25.7109375" customWidth="1"/>
  </cols>
  <sheetData>
    <row r="1" spans="1:7" ht="18" customHeight="1" x14ac:dyDescent="0.25">
      <c r="A1" s="2"/>
      <c r="B1" s="2"/>
      <c r="C1" s="2"/>
      <c r="D1" s="2"/>
      <c r="E1" s="2"/>
      <c r="F1" s="2"/>
      <c r="G1" s="2"/>
    </row>
    <row r="2" spans="1:7" ht="15.75" x14ac:dyDescent="0.25">
      <c r="A2" s="1" t="s">
        <v>0</v>
      </c>
      <c r="B2" s="1"/>
      <c r="C2" s="1"/>
      <c r="D2" s="1"/>
      <c r="E2" s="1"/>
      <c r="F2" s="1"/>
      <c r="G2" s="1"/>
    </row>
    <row r="3" spans="1:7" ht="18" x14ac:dyDescent="0.25">
      <c r="A3" s="2"/>
      <c r="B3" s="2"/>
      <c r="C3" s="2"/>
      <c r="D3" s="2"/>
      <c r="E3" s="2"/>
      <c r="F3" s="2"/>
      <c r="G3" s="2"/>
    </row>
    <row r="4" spans="1:7" ht="18" customHeight="1" x14ac:dyDescent="0.25">
      <c r="A4" s="1" t="s">
        <v>51</v>
      </c>
      <c r="B4" s="5"/>
      <c r="C4" s="5"/>
      <c r="D4" s="5"/>
      <c r="E4" s="5"/>
      <c r="F4" s="5"/>
      <c r="G4" s="5"/>
    </row>
    <row r="5" spans="1:7" ht="18" x14ac:dyDescent="0.25">
      <c r="A5" s="2"/>
      <c r="B5" s="2"/>
      <c r="C5" s="2"/>
      <c r="D5" s="2"/>
      <c r="E5" s="2"/>
      <c r="F5" s="2"/>
      <c r="G5" s="2"/>
    </row>
    <row r="6" spans="1:7" ht="25.5" customHeight="1" x14ac:dyDescent="0.25">
      <c r="A6" s="19" t="s">
        <v>21</v>
      </c>
      <c r="B6" s="19" t="s">
        <v>22</v>
      </c>
      <c r="C6" s="19" t="s">
        <v>23</v>
      </c>
      <c r="D6" s="19" t="s">
        <v>52</v>
      </c>
      <c r="E6" s="19" t="s">
        <v>2</v>
      </c>
      <c r="F6" s="19" t="s">
        <v>3</v>
      </c>
      <c r="G6" s="19" t="s">
        <v>4</v>
      </c>
    </row>
    <row r="7" spans="1:7" ht="25.5" x14ac:dyDescent="0.25">
      <c r="A7" s="47">
        <v>8</v>
      </c>
      <c r="B7" s="47"/>
      <c r="C7" s="47"/>
      <c r="D7" s="47" t="s">
        <v>53</v>
      </c>
      <c r="E7" s="48"/>
      <c r="F7" s="48"/>
      <c r="G7" s="48"/>
    </row>
    <row r="8" spans="1:7" x14ac:dyDescent="0.25">
      <c r="A8" s="47"/>
      <c r="B8" s="49">
        <v>84</v>
      </c>
      <c r="C8" s="49"/>
      <c r="D8" s="49" t="s">
        <v>54</v>
      </c>
      <c r="E8" s="48"/>
      <c r="F8" s="48"/>
      <c r="G8" s="48"/>
    </row>
    <row r="9" spans="1:7" ht="25.5" x14ac:dyDescent="0.25">
      <c r="A9" s="50"/>
      <c r="B9" s="50"/>
      <c r="C9" s="51">
        <v>81</v>
      </c>
      <c r="D9" s="52" t="s">
        <v>55</v>
      </c>
      <c r="E9" s="48"/>
      <c r="F9" s="48"/>
      <c r="G9" s="48"/>
    </row>
    <row r="10" spans="1:7" ht="25.5" x14ac:dyDescent="0.25">
      <c r="A10" s="53">
        <v>5</v>
      </c>
      <c r="B10" s="54"/>
      <c r="C10" s="54"/>
      <c r="D10" s="55" t="s">
        <v>56</v>
      </c>
      <c r="E10" s="48"/>
      <c r="F10" s="48"/>
      <c r="G10" s="48"/>
    </row>
    <row r="11" spans="1:7" ht="25.5" x14ac:dyDescent="0.25">
      <c r="A11" s="49"/>
      <c r="B11" s="49">
        <v>54</v>
      </c>
      <c r="C11" s="49"/>
      <c r="D11" s="56" t="s">
        <v>57</v>
      </c>
      <c r="E11" s="48"/>
      <c r="F11" s="48"/>
      <c r="G11" s="48"/>
    </row>
    <row r="12" spans="1:7" x14ac:dyDescent="0.25">
      <c r="A12" s="49"/>
      <c r="B12" s="49"/>
      <c r="C12" s="51">
        <v>11</v>
      </c>
      <c r="D12" s="51" t="s">
        <v>33</v>
      </c>
      <c r="E12" s="48"/>
      <c r="F12" s="48"/>
      <c r="G12" s="48"/>
    </row>
    <row r="13" spans="1:7" x14ac:dyDescent="0.25">
      <c r="A13" s="49"/>
      <c r="B13" s="49"/>
      <c r="C13" s="51">
        <v>31</v>
      </c>
      <c r="D13" s="51" t="s">
        <v>58</v>
      </c>
      <c r="E13" s="48"/>
      <c r="F13" s="48"/>
      <c r="G13" s="48"/>
    </row>
  </sheetData>
  <mergeCells count="2">
    <mergeCell ref="A2:G2"/>
    <mergeCell ref="A4:G4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workbookViewId="0">
      <selection activeCell="A29" sqref="A29"/>
    </sheetView>
  </sheetViews>
  <sheetFormatPr defaultRowHeight="15" x14ac:dyDescent="0.25"/>
  <cols>
    <col min="1" max="2" width="9.140625" customWidth="1"/>
    <col min="3" max="3" width="18.28515625" customWidth="1"/>
    <col min="4" max="4" width="30.5703125" customWidth="1"/>
    <col min="5" max="7" width="25.7109375" customWidth="1"/>
    <col min="9" max="9" width="13.42578125" bestFit="1" customWidth="1"/>
  </cols>
  <sheetData>
    <row r="1" spans="1:10" ht="18" x14ac:dyDescent="0.25">
      <c r="A1" s="2"/>
      <c r="B1" s="2"/>
      <c r="C1" s="2"/>
      <c r="D1" s="2"/>
      <c r="E1" s="2"/>
      <c r="F1" s="4"/>
      <c r="G1" s="4"/>
    </row>
    <row r="2" spans="1:10" ht="18" customHeight="1" x14ac:dyDescent="0.25">
      <c r="A2" s="1" t="s">
        <v>59</v>
      </c>
      <c r="B2" s="5"/>
      <c r="C2" s="5"/>
      <c r="D2" s="5"/>
      <c r="E2" s="5"/>
      <c r="F2" s="5"/>
      <c r="G2" s="5"/>
    </row>
    <row r="3" spans="1:10" ht="18" x14ac:dyDescent="0.25">
      <c r="A3" s="2"/>
      <c r="B3" s="2"/>
      <c r="C3" s="2"/>
      <c r="D3" s="2"/>
      <c r="E3" s="2"/>
      <c r="F3" s="4"/>
      <c r="G3" s="4"/>
    </row>
    <row r="4" spans="1:10" ht="25.5" customHeight="1" x14ac:dyDescent="0.25">
      <c r="A4" s="17" t="s">
        <v>60</v>
      </c>
      <c r="B4" s="18"/>
      <c r="C4" s="18"/>
      <c r="D4" s="19" t="s">
        <v>52</v>
      </c>
      <c r="E4" s="19" t="s">
        <v>61</v>
      </c>
      <c r="F4" s="19" t="s">
        <v>3</v>
      </c>
      <c r="G4" s="19" t="s">
        <v>4</v>
      </c>
    </row>
    <row r="5" spans="1:10" ht="38.1" customHeight="1" x14ac:dyDescent="0.25">
      <c r="A5" s="20" t="s">
        <v>62</v>
      </c>
      <c r="B5" s="20"/>
      <c r="C5" s="20"/>
      <c r="D5" s="21" t="s">
        <v>63</v>
      </c>
      <c r="E5" s="22"/>
      <c r="F5" s="22"/>
      <c r="G5" s="22"/>
    </row>
    <row r="6" spans="1:10" ht="15" customHeight="1" x14ac:dyDescent="0.25">
      <c r="A6" s="23" t="s">
        <v>64</v>
      </c>
      <c r="B6" s="23"/>
      <c r="C6" s="23"/>
      <c r="D6" s="21" t="s">
        <v>65</v>
      </c>
      <c r="E6" s="22">
        <f>E8</f>
        <v>1759312</v>
      </c>
      <c r="F6" s="22">
        <f t="shared" ref="F6" si="0">SUM(F8)</f>
        <v>-24997</v>
      </c>
      <c r="G6" s="22">
        <f>E6+F6</f>
        <v>1734315</v>
      </c>
    </row>
    <row r="7" spans="1:10" ht="15" customHeight="1" x14ac:dyDescent="0.25">
      <c r="A7" s="24">
        <v>32</v>
      </c>
      <c r="B7" s="24"/>
      <c r="C7" s="24"/>
      <c r="D7" s="21" t="s">
        <v>66</v>
      </c>
      <c r="E7" s="22">
        <v>1759312</v>
      </c>
      <c r="F7" s="22">
        <v>-24997</v>
      </c>
      <c r="G7" s="22">
        <v>1734315</v>
      </c>
    </row>
    <row r="8" spans="1:10" ht="38.1" customHeight="1" x14ac:dyDescent="0.25">
      <c r="A8" s="25" t="s">
        <v>67</v>
      </c>
      <c r="B8" s="25"/>
      <c r="C8" s="25"/>
      <c r="D8" s="21" t="s">
        <v>68</v>
      </c>
      <c r="E8" s="26">
        <f>E9+E17+E24</f>
        <v>1759312</v>
      </c>
      <c r="F8" s="26">
        <f>F9+F17+F24</f>
        <v>-24997</v>
      </c>
      <c r="G8" s="26">
        <f>E8+F8</f>
        <v>1734315</v>
      </c>
    </row>
    <row r="9" spans="1:10" ht="38.1" customHeight="1" x14ac:dyDescent="0.25">
      <c r="A9" s="87" t="s">
        <v>69</v>
      </c>
      <c r="B9" s="88"/>
      <c r="C9" s="89"/>
      <c r="D9" s="21" t="s">
        <v>70</v>
      </c>
      <c r="E9" s="22">
        <f>E11+E15</f>
        <v>1682334</v>
      </c>
      <c r="F9" s="22">
        <f t="shared" ref="F9" si="1">F11+F15</f>
        <v>28744</v>
      </c>
      <c r="G9" s="22">
        <f>F9+E9</f>
        <v>1711078</v>
      </c>
      <c r="I9" s="15"/>
      <c r="J9" s="8"/>
    </row>
    <row r="10" spans="1:10" ht="15" customHeight="1" x14ac:dyDescent="0.25">
      <c r="A10" s="28" t="s">
        <v>71</v>
      </c>
      <c r="B10" s="28"/>
      <c r="C10" s="28"/>
      <c r="D10" s="29" t="s">
        <v>33</v>
      </c>
      <c r="E10" s="26">
        <f>E11+E16</f>
        <v>1682334</v>
      </c>
      <c r="F10" s="26">
        <f t="shared" ref="F10:G10" si="2">F11+F16</f>
        <v>28744</v>
      </c>
      <c r="G10" s="26">
        <f t="shared" si="2"/>
        <v>1711078</v>
      </c>
    </row>
    <row r="11" spans="1:10" ht="15" customHeight="1" x14ac:dyDescent="0.25">
      <c r="A11" s="30" t="s">
        <v>72</v>
      </c>
      <c r="B11" s="30"/>
      <c r="C11" s="30"/>
      <c r="D11" s="31" t="s">
        <v>31</v>
      </c>
      <c r="E11" s="26">
        <f t="shared" ref="E11:F11" si="3">SUM(E12:E14)</f>
        <v>1673044</v>
      </c>
      <c r="F11" s="26">
        <f t="shared" si="3"/>
        <v>31398</v>
      </c>
      <c r="G11" s="26">
        <f>E11+F11</f>
        <v>1704442</v>
      </c>
    </row>
    <row r="12" spans="1:10" ht="15" customHeight="1" x14ac:dyDescent="0.25">
      <c r="A12" s="32" t="s">
        <v>73</v>
      </c>
      <c r="B12" s="32"/>
      <c r="C12" s="32"/>
      <c r="D12" s="33" t="s">
        <v>32</v>
      </c>
      <c r="E12" s="34">
        <v>1175258</v>
      </c>
      <c r="F12" s="34">
        <v>2000</v>
      </c>
      <c r="G12" s="34">
        <f>E12+F12</f>
        <v>1177258</v>
      </c>
    </row>
    <row r="13" spans="1:10" ht="15" customHeight="1" x14ac:dyDescent="0.25">
      <c r="A13" s="32" t="s">
        <v>74</v>
      </c>
      <c r="B13" s="32"/>
      <c r="C13" s="32"/>
      <c r="D13" s="33" t="s">
        <v>34</v>
      </c>
      <c r="E13" s="34">
        <v>497388</v>
      </c>
      <c r="F13" s="34">
        <v>28998</v>
      </c>
      <c r="G13" s="34">
        <f t="shared" ref="G13:G28" si="4">E13+F13</f>
        <v>526386</v>
      </c>
      <c r="I13" s="16"/>
    </row>
    <row r="14" spans="1:10" ht="15" customHeight="1" x14ac:dyDescent="0.25">
      <c r="A14" s="32" t="s">
        <v>75</v>
      </c>
      <c r="B14" s="32"/>
      <c r="C14" s="32"/>
      <c r="D14" s="33" t="s">
        <v>38</v>
      </c>
      <c r="E14" s="34">
        <v>398</v>
      </c>
      <c r="F14" s="34">
        <v>400</v>
      </c>
      <c r="G14" s="34">
        <f t="shared" si="4"/>
        <v>798</v>
      </c>
      <c r="J14" s="8"/>
    </row>
    <row r="15" spans="1:10" ht="25.5" customHeight="1" x14ac:dyDescent="0.25">
      <c r="A15" s="32" t="s">
        <v>76</v>
      </c>
      <c r="B15" s="32"/>
      <c r="C15" s="32"/>
      <c r="D15" s="35" t="s">
        <v>39</v>
      </c>
      <c r="E15" s="34">
        <f t="shared" ref="E15:F15" si="5">SUM(E16)</f>
        <v>9290</v>
      </c>
      <c r="F15" s="34">
        <f t="shared" si="5"/>
        <v>-2654</v>
      </c>
      <c r="G15" s="34">
        <f t="shared" si="4"/>
        <v>6636</v>
      </c>
    </row>
    <row r="16" spans="1:10" ht="15" customHeight="1" x14ac:dyDescent="0.25">
      <c r="A16" s="32" t="s">
        <v>77</v>
      </c>
      <c r="B16" s="32"/>
      <c r="C16" s="32"/>
      <c r="D16" s="33" t="s">
        <v>78</v>
      </c>
      <c r="E16" s="34">
        <v>9290</v>
      </c>
      <c r="F16" s="34">
        <v>-2654</v>
      </c>
      <c r="G16" s="34">
        <f t="shared" si="4"/>
        <v>6636</v>
      </c>
    </row>
    <row r="17" spans="1:7" ht="25.5" customHeight="1" x14ac:dyDescent="0.25">
      <c r="A17" s="27" t="s">
        <v>79</v>
      </c>
      <c r="B17" s="27"/>
      <c r="C17" s="27"/>
      <c r="D17" s="36" t="s">
        <v>80</v>
      </c>
      <c r="E17" s="37">
        <f t="shared" ref="E17:F17" si="6">E19+E22</f>
        <v>29200</v>
      </c>
      <c r="F17" s="37">
        <f t="shared" si="6"/>
        <v>-24885</v>
      </c>
      <c r="G17" s="37">
        <f t="shared" si="4"/>
        <v>4315</v>
      </c>
    </row>
    <row r="18" spans="1:7" ht="15" customHeight="1" x14ac:dyDescent="0.25">
      <c r="A18" s="28" t="s">
        <v>81</v>
      </c>
      <c r="B18" s="28"/>
      <c r="C18" s="28"/>
      <c r="D18" s="38" t="s">
        <v>35</v>
      </c>
      <c r="E18" s="39">
        <f>E19</f>
        <v>7300</v>
      </c>
      <c r="F18" s="39">
        <f>F19</f>
        <v>-6221</v>
      </c>
      <c r="G18" s="39">
        <f t="shared" ref="G18" si="7">E18-F18</f>
        <v>13521</v>
      </c>
    </row>
    <row r="19" spans="1:7" ht="15" customHeight="1" x14ac:dyDescent="0.25">
      <c r="A19" s="30" t="s">
        <v>72</v>
      </c>
      <c r="B19" s="30"/>
      <c r="C19" s="30"/>
      <c r="D19" s="31" t="s">
        <v>31</v>
      </c>
      <c r="E19" s="40">
        <f t="shared" ref="E19:F19" si="8">SUM(E20)</f>
        <v>7300</v>
      </c>
      <c r="F19" s="40">
        <f t="shared" si="8"/>
        <v>-6221</v>
      </c>
      <c r="G19" s="40">
        <f t="shared" si="4"/>
        <v>1079</v>
      </c>
    </row>
    <row r="20" spans="1:7" ht="15" customHeight="1" x14ac:dyDescent="0.25">
      <c r="A20" s="32">
        <v>32</v>
      </c>
      <c r="B20" s="32"/>
      <c r="C20" s="32"/>
      <c r="D20" s="35" t="s">
        <v>34</v>
      </c>
      <c r="E20" s="40">
        <v>7300</v>
      </c>
      <c r="F20" s="40">
        <v>-6221</v>
      </c>
      <c r="G20" s="40">
        <f t="shared" si="4"/>
        <v>1079</v>
      </c>
    </row>
    <row r="21" spans="1:7" ht="15" customHeight="1" x14ac:dyDescent="0.25">
      <c r="A21" s="28" t="s">
        <v>82</v>
      </c>
      <c r="B21" s="28"/>
      <c r="C21" s="28"/>
      <c r="D21" s="41" t="s">
        <v>36</v>
      </c>
      <c r="E21" s="40">
        <f>E22</f>
        <v>21900</v>
      </c>
      <c r="F21" s="40">
        <f>F22</f>
        <v>-18664</v>
      </c>
      <c r="G21" s="40">
        <f t="shared" ref="G21" si="9">E21-F21</f>
        <v>40564</v>
      </c>
    </row>
    <row r="22" spans="1:7" ht="15" customHeight="1" x14ac:dyDescent="0.25">
      <c r="A22" s="30" t="s">
        <v>72</v>
      </c>
      <c r="B22" s="30"/>
      <c r="C22" s="30"/>
      <c r="D22" s="31" t="s">
        <v>31</v>
      </c>
      <c r="E22" s="42">
        <f t="shared" ref="E22:F22" si="10">SUM(E23)</f>
        <v>21900</v>
      </c>
      <c r="F22" s="42">
        <f t="shared" si="10"/>
        <v>-18664</v>
      </c>
      <c r="G22" s="42">
        <f t="shared" si="4"/>
        <v>3236</v>
      </c>
    </row>
    <row r="23" spans="1:7" ht="15" customHeight="1" x14ac:dyDescent="0.25">
      <c r="A23" s="32">
        <v>32</v>
      </c>
      <c r="B23" s="32"/>
      <c r="C23" s="32"/>
      <c r="D23" s="35" t="s">
        <v>34</v>
      </c>
      <c r="E23" s="43">
        <v>21900</v>
      </c>
      <c r="F23" s="44">
        <v>-18664</v>
      </c>
      <c r="G23" s="44">
        <f t="shared" si="4"/>
        <v>3236</v>
      </c>
    </row>
    <row r="24" spans="1:7" ht="15" customHeight="1" x14ac:dyDescent="0.25">
      <c r="A24" s="27" t="s">
        <v>83</v>
      </c>
      <c r="B24" s="27"/>
      <c r="C24" s="27"/>
      <c r="D24" s="36" t="s">
        <v>84</v>
      </c>
      <c r="E24" s="45">
        <f>E27+E28</f>
        <v>47778</v>
      </c>
      <c r="F24" s="45">
        <f>F27+F28</f>
        <v>-28856</v>
      </c>
      <c r="G24" s="45">
        <f t="shared" si="4"/>
        <v>18922</v>
      </c>
    </row>
    <row r="25" spans="1:7" ht="15" customHeight="1" x14ac:dyDescent="0.25">
      <c r="A25" s="28" t="s">
        <v>71</v>
      </c>
      <c r="B25" s="28"/>
      <c r="C25" s="28"/>
      <c r="D25" s="31" t="s">
        <v>33</v>
      </c>
      <c r="E25" s="46">
        <f>E26</f>
        <v>47778</v>
      </c>
      <c r="F25" s="46">
        <f t="shared" ref="F25:G25" si="11">F26</f>
        <v>-28856</v>
      </c>
      <c r="G25" s="46">
        <f t="shared" si="11"/>
        <v>18922</v>
      </c>
    </row>
    <row r="26" spans="1:7" ht="25.5" customHeight="1" x14ac:dyDescent="0.25">
      <c r="A26" s="30" t="s">
        <v>76</v>
      </c>
      <c r="B26" s="30"/>
      <c r="C26" s="30"/>
      <c r="D26" s="35" t="s">
        <v>39</v>
      </c>
      <c r="E26" s="46">
        <f t="shared" ref="E26:F26" si="12">SUM(E27:E28)</f>
        <v>47778</v>
      </c>
      <c r="F26" s="46">
        <f t="shared" si="12"/>
        <v>-28856</v>
      </c>
      <c r="G26" s="46">
        <f t="shared" si="4"/>
        <v>18922</v>
      </c>
    </row>
    <row r="27" spans="1:7" ht="25.5" customHeight="1" x14ac:dyDescent="0.25">
      <c r="A27" s="32" t="s">
        <v>85</v>
      </c>
      <c r="B27" s="32"/>
      <c r="C27" s="32"/>
      <c r="D27" s="35" t="s">
        <v>40</v>
      </c>
      <c r="E27" s="34">
        <v>2654</v>
      </c>
      <c r="F27" s="34">
        <v>-2312</v>
      </c>
      <c r="G27" s="34">
        <f t="shared" si="4"/>
        <v>342</v>
      </c>
    </row>
    <row r="28" spans="1:7" ht="25.5" customHeight="1" x14ac:dyDescent="0.25">
      <c r="A28" s="32" t="s">
        <v>77</v>
      </c>
      <c r="B28" s="32"/>
      <c r="C28" s="32"/>
      <c r="D28" s="35" t="s">
        <v>41</v>
      </c>
      <c r="E28" s="34">
        <v>45124</v>
      </c>
      <c r="F28" s="34">
        <v>-26544</v>
      </c>
      <c r="G28" s="34">
        <f t="shared" si="4"/>
        <v>18580</v>
      </c>
    </row>
  </sheetData>
  <mergeCells count="26">
    <mergeCell ref="A27:C27"/>
    <mergeCell ref="A28:C28"/>
    <mergeCell ref="A21:C21"/>
    <mergeCell ref="A22:C22"/>
    <mergeCell ref="A23:C23"/>
    <mergeCell ref="A24:C24"/>
    <mergeCell ref="A25:C25"/>
    <mergeCell ref="A26:C26"/>
    <mergeCell ref="A15:C15"/>
    <mergeCell ref="A16:C16"/>
    <mergeCell ref="A17:C17"/>
    <mergeCell ref="A18:C18"/>
    <mergeCell ref="A19:C19"/>
    <mergeCell ref="A20:C20"/>
    <mergeCell ref="A9:C9"/>
    <mergeCell ref="A10:C10"/>
    <mergeCell ref="A11:C11"/>
    <mergeCell ref="A12:C12"/>
    <mergeCell ref="A13:C13"/>
    <mergeCell ref="A14:C14"/>
    <mergeCell ref="A2:G2"/>
    <mergeCell ref="A4:C4"/>
    <mergeCell ref="A5:C5"/>
    <mergeCell ref="A6:C6"/>
    <mergeCell ref="A7:C7"/>
    <mergeCell ref="A8:C8"/>
  </mergeCells>
  <pageMargins left="0.7" right="0.7" top="0.75" bottom="0.75" header="0.3" footer="0.3"/>
  <pageSetup paperSize="9" scale="89" orientation="landscape" r:id="rId1"/>
  <ignoredErrors>
    <ignoredError sqref="G18 G21 G25" formula="1"/>
    <ignoredError sqref="A26:A28 A19 A22 A11: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Opći dio - Sažetak I</vt:lpstr>
      <vt:lpstr>Račun prihoda i rashoda A1 i A2</vt:lpstr>
      <vt:lpstr>Rashodi prema izvorima A3</vt:lpstr>
      <vt:lpstr>Rashodi prema funkcijskoj A4</vt:lpstr>
      <vt:lpstr>Opći dio - Račun financiranja B</vt:lpstr>
      <vt:lpstr>Posebni dio II</vt:lpstr>
      <vt:lpstr>'Opći dio - Sažetak I'!Podrucje_ispisa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Manojlović</dc:creator>
  <cp:lastModifiedBy>Lara Manojlović</cp:lastModifiedBy>
  <cp:lastPrinted>2023-11-08T10:48:13Z</cp:lastPrinted>
  <dcterms:created xsi:type="dcterms:W3CDTF">2023-11-08T09:57:08Z</dcterms:created>
  <dcterms:modified xsi:type="dcterms:W3CDTF">2023-11-08T11:41:01Z</dcterms:modified>
</cp:coreProperties>
</file>